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80" activeTab="1"/>
  </bookViews>
  <sheets>
    <sheet name="H30年度啓発部門収支計算書 " sheetId="1" r:id="rId1"/>
    <sheet name="H30年度介護事業部門収支計算書" sheetId="2" r:id="rId2"/>
  </sheets>
  <definedNames/>
  <calcPr fullCalcOnLoad="1"/>
</workbook>
</file>

<file path=xl/sharedStrings.xml><?xml version="1.0" encoding="utf-8"?>
<sst xmlns="http://schemas.openxmlformats.org/spreadsheetml/2006/main" count="141" uniqueCount="115">
  <si>
    <t>NPO法人 ヒューマンネットワーク ピア</t>
  </si>
  <si>
    <t>印刷製本費</t>
  </si>
  <si>
    <t>（単位円）</t>
  </si>
  <si>
    <t>収 入 の 部 （貸方）</t>
  </si>
  <si>
    <t>科　　　目</t>
  </si>
  <si>
    <t>摘　　　　要</t>
  </si>
  <si>
    <t>1.会費収入</t>
  </si>
  <si>
    <t>(</t>
  </si>
  <si>
    <t>)</t>
  </si>
  <si>
    <t>入会金収入</t>
  </si>
  <si>
    <t>年会費収入</t>
  </si>
  <si>
    <t>賛助会員会費収入</t>
  </si>
  <si>
    <t>2.啓発事業収入</t>
  </si>
  <si>
    <t>イベント事業収入</t>
  </si>
  <si>
    <t>3.寄付金収入</t>
  </si>
  <si>
    <t>当期収入合計（A）</t>
  </si>
  <si>
    <t>支 出 の 部 （借方）</t>
  </si>
  <si>
    <t>1.事業費支出</t>
  </si>
  <si>
    <t>イベント支出</t>
  </si>
  <si>
    <t>従業員給与</t>
  </si>
  <si>
    <t>消耗品費</t>
  </si>
  <si>
    <t>通信費</t>
  </si>
  <si>
    <t>総会ハガキ・切手代等</t>
  </si>
  <si>
    <t>雑費</t>
  </si>
  <si>
    <t>振込手数料</t>
  </si>
  <si>
    <t>当期支出合計（B）</t>
  </si>
  <si>
    <t>当期収支合計 (A)－(B)</t>
  </si>
  <si>
    <t>金　　額</t>
  </si>
  <si>
    <t>寄付金収入</t>
  </si>
  <si>
    <t>募金収入</t>
  </si>
  <si>
    <t>1.事業仕入高</t>
  </si>
  <si>
    <t>仕入高</t>
  </si>
  <si>
    <t>ピーカフェ仕入れ</t>
  </si>
  <si>
    <t>2.人件費</t>
  </si>
  <si>
    <t>賞与</t>
  </si>
  <si>
    <t>理事報酬</t>
  </si>
  <si>
    <t>代表理事、監事報酬</t>
  </si>
  <si>
    <t>福利厚生費</t>
  </si>
  <si>
    <t>3.事業経費</t>
  </si>
  <si>
    <t>旅費交通費</t>
  </si>
  <si>
    <t>研修高速代、出張費・駐車場代等</t>
  </si>
  <si>
    <t>電話、インターネット、郵便代金等</t>
  </si>
  <si>
    <t>みんなの家昼食仕入れ、ケアホーム材料費等</t>
  </si>
  <si>
    <t>修繕費</t>
  </si>
  <si>
    <t>燃料費</t>
  </si>
  <si>
    <t>水道光熱費</t>
  </si>
  <si>
    <t>電気、ガス、水道、灯油代等</t>
  </si>
  <si>
    <t>賃貸料</t>
  </si>
  <si>
    <t>保険料</t>
  </si>
  <si>
    <t>研修費</t>
  </si>
  <si>
    <t>租税公課</t>
  </si>
  <si>
    <t>固定資産税・法人税・車税・印紙税等</t>
  </si>
  <si>
    <t>地代家賃</t>
  </si>
  <si>
    <t>保守料</t>
  </si>
  <si>
    <t>介護請求ソフト等</t>
  </si>
  <si>
    <t>減価償却費</t>
  </si>
  <si>
    <t>広告宣伝費</t>
  </si>
  <si>
    <t>チラシ・電柱広告料等</t>
  </si>
  <si>
    <t>交際費</t>
  </si>
  <si>
    <t>接待食事代・お礼・祝儀・香典等</t>
  </si>
  <si>
    <t>税理士顧問料、ダスキン・振込手数料・新聞代等</t>
  </si>
  <si>
    <t>寄付金支出</t>
  </si>
  <si>
    <t>固定資産除却損</t>
  </si>
  <si>
    <t>一般</t>
  </si>
  <si>
    <t>歳末たすけあい・募金箱等</t>
  </si>
  <si>
    <t>ピア車両(5台分)</t>
  </si>
  <si>
    <t>車3台・厨房機器・コピー機・電話・AEDリース代</t>
  </si>
  <si>
    <t>各種研修等</t>
  </si>
  <si>
    <t>民間助成金収入</t>
  </si>
  <si>
    <t>ツル八食堂仕入</t>
  </si>
  <si>
    <t>民間補助金収入</t>
  </si>
  <si>
    <t>オオサワ商品・食材仕入れ</t>
  </si>
  <si>
    <t>車検・車整備代等</t>
  </si>
  <si>
    <t>つる八家賃・ピーカフェ家賃・駐車場代</t>
  </si>
  <si>
    <t>課税にかかる事業</t>
  </si>
  <si>
    <t>非課税事業</t>
  </si>
  <si>
    <t>平成 30 年 度　啓 発 部 門 活 動 計 算 書</t>
  </si>
  <si>
    <t>第 18 期 事 業 年 度</t>
  </si>
  <si>
    <t>自：平成30年 4月 1日</t>
  </si>
  <si>
    <t>至：平成31年 3月31日</t>
  </si>
  <si>
    <t>入会金2,000　4名</t>
  </si>
  <si>
    <t>年会費3,000　39名</t>
  </si>
  <si>
    <t>賛助会費5,000　14名</t>
  </si>
  <si>
    <t>財団法人愛恵福祉支援財団</t>
  </si>
  <si>
    <t>平成 30 年 度 介 護 事 業 部 門 活 動 計 算 書</t>
  </si>
  <si>
    <t>事業別</t>
  </si>
  <si>
    <t>デイ1</t>
  </si>
  <si>
    <t>デイ2</t>
  </si>
  <si>
    <t>放課後デイ</t>
  </si>
  <si>
    <t>居宅介護</t>
  </si>
  <si>
    <t>グループホーム</t>
  </si>
  <si>
    <t>ピーカフェ</t>
  </si>
  <si>
    <t>つる八</t>
  </si>
  <si>
    <t>事業収入</t>
  </si>
  <si>
    <t>雑役</t>
  </si>
  <si>
    <t>事業別合計</t>
  </si>
  <si>
    <t>当期収入合計　(A)</t>
  </si>
  <si>
    <t>収入の部　(貸方）</t>
  </si>
  <si>
    <t>支出の部　(借方）</t>
  </si>
  <si>
    <t>花祭り象行列衣装・備品代</t>
  </si>
  <si>
    <t>花祭り象行列駐車代</t>
  </si>
  <si>
    <t>ヘルパー給与</t>
  </si>
  <si>
    <t>消耗品食材費</t>
  </si>
  <si>
    <t>(</t>
  </si>
  <si>
    <t>)</t>
  </si>
  <si>
    <t>退職金</t>
  </si>
  <si>
    <t>年2回(8・3月支払い)</t>
  </si>
  <si>
    <t>社会保険会社負担、中小企業退職金</t>
  </si>
  <si>
    <t>日用品・文具・洗剤代等</t>
  </si>
  <si>
    <t>チラシ印刷・ＤＭ印刷・名刺代等</t>
  </si>
  <si>
    <t>ピア車両任意保険・火災保険等</t>
  </si>
  <si>
    <t>摘　　　　要</t>
  </si>
  <si>
    <t>金　　額</t>
  </si>
  <si>
    <t>科　　　目</t>
  </si>
  <si>
    <t>当期収支合計 (A)－(B)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</si>
</sst>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6" xfId="0" applyFont="1" applyBorder="1" applyAlignment="1">
      <alignment vertical="top"/>
    </xf>
    <xf numFmtId="0" fontId="2" fillId="0" borderId="42" xfId="0" applyFont="1" applyBorder="1" applyAlignment="1">
      <alignment vertical="center"/>
    </xf>
    <xf numFmtId="0" fontId="2" fillId="0" borderId="46" xfId="0" applyFont="1" applyFill="1" applyBorder="1" applyAlignment="1">
      <alignment horizontal="justify" vertical="center"/>
    </xf>
    <xf numFmtId="0" fontId="2" fillId="0" borderId="42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vertical="top"/>
    </xf>
    <xf numFmtId="0" fontId="2" fillId="0" borderId="46" xfId="0" applyFont="1" applyFill="1" applyBorder="1" applyAlignment="1">
      <alignment horizontal="justify" vertical="top"/>
    </xf>
    <xf numFmtId="0" fontId="2" fillId="0" borderId="42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justify" vertical="top"/>
    </xf>
    <xf numFmtId="0" fontId="2" fillId="0" borderId="56" xfId="0" applyFont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38" fontId="2" fillId="0" borderId="46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42" xfId="49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/>
    </xf>
    <xf numFmtId="38" fontId="2" fillId="0" borderId="43" xfId="49" applyFont="1" applyBorder="1" applyAlignment="1">
      <alignment horizontal="center" vertical="center"/>
    </xf>
    <xf numFmtId="38" fontId="2" fillId="0" borderId="43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2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22">
      <selection activeCell="L29" sqref="L29:M29"/>
    </sheetView>
  </sheetViews>
  <sheetFormatPr defaultColWidth="9.00390625" defaultRowHeight="13.5"/>
  <cols>
    <col min="1" max="1" width="2.375" style="21" customWidth="1"/>
    <col min="2" max="2" width="1.625" style="21" customWidth="1"/>
    <col min="3" max="3" width="26.625" style="21" customWidth="1"/>
    <col min="4" max="5" width="1.625" style="21" customWidth="1"/>
    <col min="6" max="6" width="12.625" style="21" customWidth="1"/>
    <col min="7" max="9" width="1.625" style="21" customWidth="1"/>
    <col min="10" max="10" width="37.625" style="21" customWidth="1"/>
    <col min="11" max="11" width="14.625" style="21" customWidth="1"/>
    <col min="12" max="16384" width="9.00390625" style="21" customWidth="1"/>
  </cols>
  <sheetData>
    <row r="1" spans="1:10" ht="18.7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7.25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5">
      <c r="A3" s="77" t="s">
        <v>78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 t="s">
        <v>79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6.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6.5" customHeight="1">
      <c r="A6" s="22" t="s">
        <v>75</v>
      </c>
      <c r="B6" s="22"/>
      <c r="C6" s="22"/>
      <c r="D6" s="22"/>
      <c r="E6" s="22"/>
      <c r="F6" s="22"/>
      <c r="G6" s="22"/>
      <c r="H6" s="22"/>
      <c r="I6" s="22"/>
      <c r="J6" s="23" t="s">
        <v>2</v>
      </c>
    </row>
    <row r="7" spans="1:10" s="24" customFormat="1" ht="23.25" customHeight="1">
      <c r="A7" s="86" t="s">
        <v>3</v>
      </c>
      <c r="B7" s="87"/>
      <c r="C7" s="87"/>
      <c r="D7" s="87"/>
      <c r="E7" s="87"/>
      <c r="F7" s="87"/>
      <c r="G7" s="87"/>
      <c r="H7" s="87"/>
      <c r="I7" s="87"/>
      <c r="J7" s="88"/>
    </row>
    <row r="8" spans="1:10" ht="23.25" customHeight="1">
      <c r="A8" s="81" t="s">
        <v>4</v>
      </c>
      <c r="B8" s="81"/>
      <c r="C8" s="81"/>
      <c r="D8" s="81"/>
      <c r="E8" s="82" t="s">
        <v>27</v>
      </c>
      <c r="F8" s="82"/>
      <c r="G8" s="82"/>
      <c r="H8" s="47"/>
      <c r="I8" s="48"/>
      <c r="J8" s="46" t="s">
        <v>5</v>
      </c>
    </row>
    <row r="9" spans="1:10" ht="23.25" customHeight="1">
      <c r="A9" s="4" t="s">
        <v>6</v>
      </c>
      <c r="B9" s="5"/>
      <c r="C9" s="5"/>
      <c r="D9" s="5"/>
      <c r="E9" s="6" t="s">
        <v>7</v>
      </c>
      <c r="F9" s="25">
        <f>SUM(F10:F12)</f>
        <v>195000</v>
      </c>
      <c r="G9" s="26" t="s">
        <v>8</v>
      </c>
      <c r="H9" s="49"/>
      <c r="I9" s="50"/>
      <c r="J9" s="51"/>
    </row>
    <row r="10" spans="1:10" ht="23.25" customHeight="1">
      <c r="A10" s="7"/>
      <c r="B10" s="2"/>
      <c r="C10" s="1" t="s">
        <v>9</v>
      </c>
      <c r="D10" s="2"/>
      <c r="E10" s="3"/>
      <c r="F10" s="27">
        <v>8000</v>
      </c>
      <c r="G10" s="28"/>
      <c r="H10" s="52"/>
      <c r="I10" s="53"/>
      <c r="J10" s="28" t="s">
        <v>80</v>
      </c>
    </row>
    <row r="11" spans="1:10" ht="23.25" customHeight="1">
      <c r="A11" s="7"/>
      <c r="B11" s="2"/>
      <c r="C11" s="1" t="s">
        <v>10</v>
      </c>
      <c r="D11" s="2"/>
      <c r="E11" s="3"/>
      <c r="F11" s="27">
        <v>117000</v>
      </c>
      <c r="G11" s="28"/>
      <c r="H11" s="52"/>
      <c r="I11" s="53"/>
      <c r="J11" s="28" t="s">
        <v>81</v>
      </c>
    </row>
    <row r="12" spans="1:10" ht="23.25" customHeight="1">
      <c r="A12" s="7"/>
      <c r="B12" s="2"/>
      <c r="C12" s="1" t="s">
        <v>11</v>
      </c>
      <c r="D12" s="2"/>
      <c r="E12" s="3"/>
      <c r="F12" s="27">
        <v>70000</v>
      </c>
      <c r="G12" s="28"/>
      <c r="H12" s="52"/>
      <c r="I12" s="53"/>
      <c r="J12" s="28" t="s">
        <v>82</v>
      </c>
    </row>
    <row r="13" spans="1:10" ht="23.25" customHeight="1">
      <c r="A13" s="7"/>
      <c r="B13" s="2"/>
      <c r="C13" s="1"/>
      <c r="D13" s="2"/>
      <c r="E13" s="3"/>
      <c r="F13" s="2"/>
      <c r="G13" s="28"/>
      <c r="H13" s="52"/>
      <c r="I13" s="53"/>
      <c r="J13" s="28"/>
    </row>
    <row r="14" spans="1:10" ht="23.25" customHeight="1">
      <c r="A14" s="7" t="s">
        <v>12</v>
      </c>
      <c r="B14" s="2"/>
      <c r="C14" s="1"/>
      <c r="D14" s="2"/>
      <c r="E14" s="3" t="s">
        <v>7</v>
      </c>
      <c r="F14" s="27">
        <f>F15</f>
        <v>0</v>
      </c>
      <c r="G14" s="28" t="s">
        <v>8</v>
      </c>
      <c r="H14" s="52"/>
      <c r="I14" s="53"/>
      <c r="J14" s="28"/>
    </row>
    <row r="15" spans="1:10" ht="23.25" customHeight="1">
      <c r="A15" s="7"/>
      <c r="B15" s="2"/>
      <c r="C15" s="1" t="s">
        <v>13</v>
      </c>
      <c r="D15" s="2"/>
      <c r="E15" s="3"/>
      <c r="F15" s="27"/>
      <c r="G15" s="28"/>
      <c r="H15" s="52"/>
      <c r="I15" s="53"/>
      <c r="J15" s="64"/>
    </row>
    <row r="16" spans="1:10" ht="23.25" customHeight="1">
      <c r="A16" s="7"/>
      <c r="B16" s="2"/>
      <c r="D16" s="2"/>
      <c r="E16" s="3"/>
      <c r="F16" s="27"/>
      <c r="G16" s="28"/>
      <c r="H16" s="52"/>
      <c r="I16" s="53"/>
      <c r="J16" s="28"/>
    </row>
    <row r="17" spans="1:10" ht="23.25" customHeight="1">
      <c r="A17" s="7"/>
      <c r="B17" s="2"/>
      <c r="C17" s="1"/>
      <c r="D17" s="2"/>
      <c r="E17" s="3"/>
      <c r="F17" s="2"/>
      <c r="G17" s="28"/>
      <c r="H17" s="52"/>
      <c r="I17" s="53"/>
      <c r="J17" s="28"/>
    </row>
    <row r="18" spans="1:10" ht="23.25" customHeight="1">
      <c r="A18" s="7" t="s">
        <v>14</v>
      </c>
      <c r="B18" s="2"/>
      <c r="C18" s="1"/>
      <c r="D18" s="2"/>
      <c r="E18" s="3" t="s">
        <v>7</v>
      </c>
      <c r="F18" s="27">
        <f>SUM(F19:F22)</f>
        <v>822474</v>
      </c>
      <c r="G18" s="28" t="s">
        <v>8</v>
      </c>
      <c r="H18" s="52"/>
      <c r="I18" s="53"/>
      <c r="J18" s="28"/>
    </row>
    <row r="19" spans="1:10" ht="23.25" customHeight="1">
      <c r="A19" s="7"/>
      <c r="B19" s="2"/>
      <c r="C19" s="65" t="s">
        <v>70</v>
      </c>
      <c r="D19" s="58"/>
      <c r="E19" s="59"/>
      <c r="F19" s="60">
        <v>0</v>
      </c>
      <c r="G19" s="28"/>
      <c r="H19" s="52"/>
      <c r="I19" s="53"/>
      <c r="J19" s="64"/>
    </row>
    <row r="20" spans="1:10" ht="23.25" customHeight="1">
      <c r="A20" s="7"/>
      <c r="B20" s="2"/>
      <c r="C20" s="66" t="s">
        <v>68</v>
      </c>
      <c r="D20" s="58"/>
      <c r="E20" s="59"/>
      <c r="F20" s="60">
        <v>200000</v>
      </c>
      <c r="G20" s="28"/>
      <c r="H20" s="52"/>
      <c r="I20" s="53"/>
      <c r="J20" s="67" t="s">
        <v>83</v>
      </c>
    </row>
    <row r="21" spans="1:10" ht="23.25" customHeight="1">
      <c r="A21" s="7"/>
      <c r="B21" s="2"/>
      <c r="C21" s="65" t="s">
        <v>28</v>
      </c>
      <c r="D21" s="61"/>
      <c r="E21" s="62"/>
      <c r="F21" s="63">
        <v>562474</v>
      </c>
      <c r="G21" s="28"/>
      <c r="H21" s="52"/>
      <c r="I21" s="53"/>
      <c r="J21" s="28" t="s">
        <v>63</v>
      </c>
    </row>
    <row r="22" spans="1:10" ht="23.25" customHeight="1">
      <c r="A22" s="7"/>
      <c r="B22" s="2"/>
      <c r="C22" s="65" t="s">
        <v>29</v>
      </c>
      <c r="D22" s="2"/>
      <c r="E22" s="3"/>
      <c r="F22" s="33">
        <v>60000</v>
      </c>
      <c r="G22" s="28"/>
      <c r="H22" s="52"/>
      <c r="I22" s="53"/>
      <c r="J22" s="28" t="s">
        <v>64</v>
      </c>
    </row>
    <row r="23" spans="1:10" ht="23.25" customHeight="1" thickBot="1">
      <c r="A23" s="11"/>
      <c r="B23" s="12"/>
      <c r="C23" s="12"/>
      <c r="D23" s="12"/>
      <c r="E23" s="13"/>
      <c r="F23" s="30"/>
      <c r="G23" s="31"/>
      <c r="H23" s="54"/>
      <c r="I23" s="55"/>
      <c r="J23" s="18"/>
    </row>
    <row r="24" spans="1:10" ht="23.25" customHeight="1" thickTop="1">
      <c r="A24" s="14"/>
      <c r="B24" s="15"/>
      <c r="C24" s="16" t="s">
        <v>15</v>
      </c>
      <c r="D24" s="15"/>
      <c r="E24" s="17"/>
      <c r="F24" s="19">
        <f>SUM(F9+F14+F18)</f>
        <v>1017474</v>
      </c>
      <c r="G24" s="20"/>
      <c r="H24" s="56"/>
      <c r="I24" s="57"/>
      <c r="J24" s="43"/>
    </row>
    <row r="25" spans="1:10" ht="23.25" customHeight="1">
      <c r="A25" s="34"/>
      <c r="B25" s="34"/>
      <c r="C25" s="35"/>
      <c r="D25" s="34"/>
      <c r="E25" s="36"/>
      <c r="F25" s="37"/>
      <c r="G25" s="34"/>
      <c r="H25" s="36"/>
      <c r="I25" s="34"/>
      <c r="J25" s="34"/>
    </row>
    <row r="26" spans="1:10" ht="23.25" customHeight="1">
      <c r="A26" s="22" t="s">
        <v>75</v>
      </c>
      <c r="B26" s="22"/>
      <c r="C26" s="22"/>
      <c r="D26" s="22"/>
      <c r="E26" s="22"/>
      <c r="F26" s="22"/>
      <c r="G26" s="22"/>
      <c r="H26" s="22"/>
      <c r="I26" s="22"/>
      <c r="J26" s="23" t="s">
        <v>2</v>
      </c>
    </row>
    <row r="27" spans="1:10" ht="23.25" customHeight="1">
      <c r="A27" s="78" t="s">
        <v>16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23.25" customHeight="1">
      <c r="A28" s="81" t="s">
        <v>4</v>
      </c>
      <c r="B28" s="81"/>
      <c r="C28" s="81"/>
      <c r="D28" s="81"/>
      <c r="E28" s="82" t="s">
        <v>27</v>
      </c>
      <c r="F28" s="82"/>
      <c r="G28" s="82"/>
      <c r="H28" s="83"/>
      <c r="I28" s="84"/>
      <c r="J28" s="46" t="s">
        <v>5</v>
      </c>
    </row>
    <row r="29" spans="1:10" ht="23.25" customHeight="1">
      <c r="A29" s="4" t="s">
        <v>17</v>
      </c>
      <c r="B29" s="5"/>
      <c r="C29" s="5"/>
      <c r="D29" s="5"/>
      <c r="E29" s="6" t="s">
        <v>7</v>
      </c>
      <c r="F29" s="25">
        <f>SUM(F30:F33)</f>
        <v>14704</v>
      </c>
      <c r="G29" s="26" t="s">
        <v>8</v>
      </c>
      <c r="H29" s="6"/>
      <c r="I29" s="5"/>
      <c r="J29" s="28"/>
    </row>
    <row r="30" spans="1:10" ht="23.25" customHeight="1">
      <c r="A30" s="7"/>
      <c r="B30" s="2"/>
      <c r="C30" s="1" t="s">
        <v>18</v>
      </c>
      <c r="D30" s="2"/>
      <c r="E30" s="3"/>
      <c r="F30" s="27">
        <v>6734</v>
      </c>
      <c r="G30" s="28"/>
      <c r="H30" s="3"/>
      <c r="I30" s="2"/>
      <c r="J30" s="28" t="s">
        <v>99</v>
      </c>
    </row>
    <row r="31" spans="1:10" ht="23.25" customHeight="1">
      <c r="A31" s="7"/>
      <c r="B31" s="2"/>
      <c r="C31" s="1" t="s">
        <v>19</v>
      </c>
      <c r="D31" s="28"/>
      <c r="E31" s="38"/>
      <c r="F31" s="27">
        <v>3600</v>
      </c>
      <c r="G31" s="28"/>
      <c r="H31" s="38"/>
      <c r="I31" s="2"/>
      <c r="J31" s="28" t="s">
        <v>100</v>
      </c>
    </row>
    <row r="32" spans="1:10" ht="23.25" customHeight="1">
      <c r="A32" s="7"/>
      <c r="B32" s="2"/>
      <c r="C32" s="1" t="s">
        <v>21</v>
      </c>
      <c r="D32" s="28"/>
      <c r="E32" s="38"/>
      <c r="F32" s="27">
        <v>1280</v>
      </c>
      <c r="G32" s="28"/>
      <c r="H32" s="38"/>
      <c r="I32" s="2"/>
      <c r="J32" s="28" t="s">
        <v>22</v>
      </c>
    </row>
    <row r="33" spans="1:10" ht="23.25" customHeight="1" thickBot="1">
      <c r="A33" s="8"/>
      <c r="B33" s="10"/>
      <c r="C33" s="9" t="s">
        <v>23</v>
      </c>
      <c r="D33" s="29"/>
      <c r="E33" s="39"/>
      <c r="F33" s="32">
        <v>3090</v>
      </c>
      <c r="G33" s="29"/>
      <c r="H33" s="39"/>
      <c r="I33" s="10"/>
      <c r="J33" s="29" t="s">
        <v>24</v>
      </c>
    </row>
    <row r="34" spans="1:10" ht="23.25" customHeight="1" thickTop="1">
      <c r="A34" s="40"/>
      <c r="B34" s="41"/>
      <c r="C34" s="42" t="s">
        <v>25</v>
      </c>
      <c r="D34" s="43"/>
      <c r="E34" s="44"/>
      <c r="F34" s="45">
        <f>SUM(F30:F33)</f>
        <v>14704</v>
      </c>
      <c r="G34" s="43"/>
      <c r="H34" s="44"/>
      <c r="I34" s="41"/>
      <c r="J34" s="43"/>
    </row>
    <row r="35" spans="1:10" ht="23.25" customHeight="1">
      <c r="A35" s="14"/>
      <c r="B35" s="15"/>
      <c r="C35" s="15" t="s">
        <v>26</v>
      </c>
      <c r="D35" s="20"/>
      <c r="E35" s="15"/>
      <c r="F35" s="19">
        <f>F24-F34</f>
        <v>1002770</v>
      </c>
      <c r="G35" s="20"/>
      <c r="H35" s="15"/>
      <c r="I35" s="15"/>
      <c r="J35" s="20"/>
    </row>
    <row r="36" spans="1:10" ht="13.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3.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3.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3.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3.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3.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3.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3.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3.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3.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3.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3.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3.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3.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3.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3.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3.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3.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3.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3.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3.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3.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3.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3.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3.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3.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3.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3.5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sheetProtection/>
  <mergeCells count="12">
    <mergeCell ref="A8:D8"/>
    <mergeCell ref="E8:G8"/>
    <mergeCell ref="A1:J1"/>
    <mergeCell ref="A2:J2"/>
    <mergeCell ref="A3:J3"/>
    <mergeCell ref="A4:J4"/>
    <mergeCell ref="A27:J27"/>
    <mergeCell ref="A28:D28"/>
    <mergeCell ref="E28:G28"/>
    <mergeCell ref="H28:I28"/>
    <mergeCell ref="A5:J5"/>
    <mergeCell ref="A7:J7"/>
  </mergeCells>
  <printOptions horizontalCentered="1" verticalCentered="1"/>
  <pageMargins left="0.31496062992125984" right="0.31496062992125984" top="0.43307086614173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54" sqref="F54"/>
    </sheetView>
  </sheetViews>
  <sheetFormatPr defaultColWidth="9.00390625" defaultRowHeight="13.5"/>
  <cols>
    <col min="1" max="1" width="2.75390625" style="21" customWidth="1"/>
    <col min="2" max="9" width="12.25390625" style="21" customWidth="1"/>
    <col min="10" max="16384" width="9.00390625" style="21" customWidth="1"/>
  </cols>
  <sheetData>
    <row r="1" spans="1:9" ht="15" customHeight="1">
      <c r="A1" s="92" t="s">
        <v>84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3" t="s">
        <v>77</v>
      </c>
      <c r="B2" s="93"/>
      <c r="C2" s="93"/>
      <c r="D2" s="93"/>
      <c r="E2" s="93"/>
      <c r="F2" s="93"/>
      <c r="G2" s="93"/>
      <c r="H2" s="93"/>
      <c r="I2" s="93"/>
    </row>
    <row r="3" spans="1:9" ht="15" customHeight="1">
      <c r="A3" s="94" t="s">
        <v>78</v>
      </c>
      <c r="B3" s="94"/>
      <c r="C3" s="94"/>
      <c r="D3" s="94"/>
      <c r="E3" s="94"/>
      <c r="F3" s="94"/>
      <c r="G3" s="94"/>
      <c r="H3" s="94"/>
      <c r="I3" s="94"/>
    </row>
    <row r="4" spans="1:9" ht="15" customHeight="1">
      <c r="A4" s="94" t="s">
        <v>79</v>
      </c>
      <c r="B4" s="94"/>
      <c r="C4" s="94"/>
      <c r="D4" s="94"/>
      <c r="E4" s="94"/>
      <c r="F4" s="94"/>
      <c r="G4" s="94"/>
      <c r="H4" s="94"/>
      <c r="I4" s="94"/>
    </row>
    <row r="5" spans="1:9" ht="1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</row>
    <row r="6" spans="1:9" ht="15" customHeight="1">
      <c r="A6" s="22" t="s">
        <v>74</v>
      </c>
      <c r="I6" s="23" t="s">
        <v>2</v>
      </c>
    </row>
    <row r="7" spans="1:9" s="24" customFormat="1" ht="15" customHeight="1">
      <c r="A7" s="89" t="s">
        <v>97</v>
      </c>
      <c r="B7" s="89"/>
      <c r="C7" s="89"/>
      <c r="D7" s="89"/>
      <c r="E7" s="89"/>
      <c r="F7" s="89"/>
      <c r="G7" s="89"/>
      <c r="H7" s="89"/>
      <c r="I7" s="89"/>
    </row>
    <row r="8" spans="1:9" ht="15" customHeight="1">
      <c r="A8" s="90" t="s">
        <v>85</v>
      </c>
      <c r="B8" s="91"/>
      <c r="C8" s="68" t="s">
        <v>86</v>
      </c>
      <c r="D8" s="68" t="s">
        <v>87</v>
      </c>
      <c r="E8" s="68" t="s">
        <v>88</v>
      </c>
      <c r="F8" s="68" t="s">
        <v>89</v>
      </c>
      <c r="G8" s="68" t="s">
        <v>90</v>
      </c>
      <c r="H8" s="68" t="s">
        <v>91</v>
      </c>
      <c r="I8" s="68" t="s">
        <v>92</v>
      </c>
    </row>
    <row r="9" spans="1:9" ht="15" customHeight="1">
      <c r="A9" s="69">
        <v>1</v>
      </c>
      <c r="B9" s="70" t="s">
        <v>93</v>
      </c>
      <c r="C9" s="137">
        <v>38914060</v>
      </c>
      <c r="D9" s="131">
        <v>2311830</v>
      </c>
      <c r="E9" s="131">
        <v>14567800</v>
      </c>
      <c r="F9" s="131">
        <v>17051696</v>
      </c>
      <c r="G9" s="131">
        <v>7749070</v>
      </c>
      <c r="H9" s="131">
        <v>815633</v>
      </c>
      <c r="I9" s="131">
        <v>3741077</v>
      </c>
    </row>
    <row r="10" spans="1:9" ht="15" customHeight="1">
      <c r="A10" s="69"/>
      <c r="B10" s="70" t="s">
        <v>94</v>
      </c>
      <c r="C10" s="137">
        <v>3779029</v>
      </c>
      <c r="D10" s="131">
        <v>380860</v>
      </c>
      <c r="E10" s="131">
        <v>381090</v>
      </c>
      <c r="F10" s="131"/>
      <c r="G10" s="131"/>
      <c r="H10" s="131">
        <v>86416</v>
      </c>
      <c r="I10" s="131"/>
    </row>
    <row r="11" spans="1:9" ht="15" customHeight="1">
      <c r="A11" s="69"/>
      <c r="B11" s="70"/>
      <c r="C11" s="137"/>
      <c r="D11" s="131"/>
      <c r="E11" s="131"/>
      <c r="F11" s="131"/>
      <c r="G11" s="131"/>
      <c r="H11" s="131"/>
      <c r="I11" s="131"/>
    </row>
    <row r="12" spans="1:9" ht="15" customHeight="1" thickBot="1">
      <c r="A12" s="73"/>
      <c r="B12" s="74"/>
      <c r="C12" s="138"/>
      <c r="D12" s="132"/>
      <c r="E12" s="132"/>
      <c r="F12" s="132"/>
      <c r="G12" s="132"/>
      <c r="H12" s="132"/>
      <c r="I12" s="132"/>
    </row>
    <row r="13" spans="1:9" ht="15" customHeight="1" thickTop="1">
      <c r="A13" s="71"/>
      <c r="B13" s="72" t="s">
        <v>95</v>
      </c>
      <c r="C13" s="139">
        <f>SUM(C9:C12)</f>
        <v>42693089</v>
      </c>
      <c r="D13" s="133">
        <f aca="true" t="shared" si="0" ref="D13:I13">SUM(D9:D12)</f>
        <v>2692690</v>
      </c>
      <c r="E13" s="133">
        <f t="shared" si="0"/>
        <v>14948890</v>
      </c>
      <c r="F13" s="133">
        <f t="shared" si="0"/>
        <v>17051696</v>
      </c>
      <c r="G13" s="133">
        <f t="shared" si="0"/>
        <v>7749070</v>
      </c>
      <c r="H13" s="133">
        <f t="shared" si="0"/>
        <v>902049</v>
      </c>
      <c r="I13" s="133">
        <f t="shared" si="0"/>
        <v>3741077</v>
      </c>
    </row>
    <row r="14" spans="1:9" ht="30" customHeight="1">
      <c r="A14" s="69"/>
      <c r="B14" s="70" t="s">
        <v>96</v>
      </c>
      <c r="C14" s="70"/>
      <c r="D14" s="134">
        <f>SUM(C13:I13)</f>
        <v>89778561</v>
      </c>
      <c r="E14" s="135"/>
      <c r="F14" s="135"/>
      <c r="G14" s="135"/>
      <c r="H14" s="135"/>
      <c r="I14" s="136"/>
    </row>
    <row r="15" ht="15" customHeight="1">
      <c r="I15" s="23" t="s">
        <v>2</v>
      </c>
    </row>
    <row r="16" spans="1:9" ht="15" customHeight="1">
      <c r="A16" s="89" t="s">
        <v>98</v>
      </c>
      <c r="B16" s="89"/>
      <c r="C16" s="89"/>
      <c r="D16" s="89"/>
      <c r="E16" s="89"/>
      <c r="F16" s="89"/>
      <c r="G16" s="89"/>
      <c r="H16" s="89"/>
      <c r="I16" s="89"/>
    </row>
    <row r="17" spans="1:9" ht="15" customHeight="1">
      <c r="A17" s="95" t="s">
        <v>113</v>
      </c>
      <c r="B17" s="95"/>
      <c r="C17" s="95"/>
      <c r="D17" s="95" t="s">
        <v>112</v>
      </c>
      <c r="E17" s="95"/>
      <c r="F17" s="95"/>
      <c r="G17" s="95" t="s">
        <v>111</v>
      </c>
      <c r="H17" s="95"/>
      <c r="I17" s="95"/>
    </row>
    <row r="18" spans="1:9" ht="15" customHeight="1">
      <c r="A18" s="96" t="s">
        <v>30</v>
      </c>
      <c r="B18" s="97"/>
      <c r="C18" s="97"/>
      <c r="D18" s="108" t="s">
        <v>103</v>
      </c>
      <c r="E18" s="128">
        <f>SUM(E19:E20)</f>
        <v>2412400</v>
      </c>
      <c r="F18" s="99" t="s">
        <v>104</v>
      </c>
      <c r="G18" s="113"/>
      <c r="H18" s="114"/>
      <c r="I18" s="115"/>
    </row>
    <row r="19" spans="1:9" ht="15" customHeight="1">
      <c r="A19" s="104"/>
      <c r="B19" s="106" t="s">
        <v>31</v>
      </c>
      <c r="C19" s="98"/>
      <c r="D19" s="104"/>
      <c r="E19" s="128">
        <v>1066769</v>
      </c>
      <c r="F19" s="99"/>
      <c r="G19" s="116" t="s">
        <v>32</v>
      </c>
      <c r="H19" s="117"/>
      <c r="I19" s="118"/>
    </row>
    <row r="20" spans="1:9" ht="15" customHeight="1">
      <c r="A20" s="104"/>
      <c r="B20" s="106" t="s">
        <v>69</v>
      </c>
      <c r="C20" s="98"/>
      <c r="D20" s="104"/>
      <c r="E20" s="128">
        <v>1345631</v>
      </c>
      <c r="F20" s="99"/>
      <c r="G20" s="119" t="s">
        <v>71</v>
      </c>
      <c r="H20" s="120"/>
      <c r="I20" s="121"/>
    </row>
    <row r="21" spans="1:9" ht="15" customHeight="1">
      <c r="A21" s="104" t="s">
        <v>33</v>
      </c>
      <c r="B21" s="106"/>
      <c r="C21" s="100"/>
      <c r="D21" s="108" t="s">
        <v>103</v>
      </c>
      <c r="E21" s="128">
        <f>SUM(E22:E27)</f>
        <v>68063133</v>
      </c>
      <c r="F21" s="99" t="s">
        <v>104</v>
      </c>
      <c r="G21" s="113"/>
      <c r="H21" s="114"/>
      <c r="I21" s="115"/>
    </row>
    <row r="22" spans="1:9" ht="15" customHeight="1">
      <c r="A22" s="104"/>
      <c r="B22" s="106" t="s">
        <v>101</v>
      </c>
      <c r="C22" s="101"/>
      <c r="D22" s="104"/>
      <c r="E22" s="128">
        <v>12104221</v>
      </c>
      <c r="F22" s="99"/>
      <c r="G22" s="113"/>
      <c r="H22" s="114"/>
      <c r="I22" s="115"/>
    </row>
    <row r="23" spans="1:9" ht="15" customHeight="1">
      <c r="A23" s="104"/>
      <c r="B23" s="107" t="s">
        <v>19</v>
      </c>
      <c r="C23" s="98"/>
      <c r="D23" s="104"/>
      <c r="E23" s="128">
        <v>43621056</v>
      </c>
      <c r="F23" s="99"/>
      <c r="G23" s="113"/>
      <c r="H23" s="114"/>
      <c r="I23" s="115"/>
    </row>
    <row r="24" spans="1:9" ht="15" customHeight="1">
      <c r="A24" s="104"/>
      <c r="B24" s="107" t="s">
        <v>34</v>
      </c>
      <c r="C24" s="98"/>
      <c r="D24" s="104"/>
      <c r="E24" s="128">
        <v>2817000</v>
      </c>
      <c r="F24" s="99"/>
      <c r="G24" s="116" t="s">
        <v>106</v>
      </c>
      <c r="H24" s="117"/>
      <c r="I24" s="118"/>
    </row>
    <row r="25" spans="1:9" ht="15" customHeight="1">
      <c r="A25" s="104"/>
      <c r="B25" s="107" t="s">
        <v>35</v>
      </c>
      <c r="C25" s="98"/>
      <c r="D25" s="104"/>
      <c r="E25" s="128">
        <v>250000</v>
      </c>
      <c r="F25" s="99"/>
      <c r="G25" s="116" t="s">
        <v>36</v>
      </c>
      <c r="H25" s="117"/>
      <c r="I25" s="118"/>
    </row>
    <row r="26" spans="1:9" ht="15" customHeight="1">
      <c r="A26" s="104"/>
      <c r="B26" s="98" t="s">
        <v>105</v>
      </c>
      <c r="C26" s="98"/>
      <c r="D26" s="104"/>
      <c r="E26" s="128">
        <v>2079000</v>
      </c>
      <c r="F26" s="99"/>
      <c r="G26" s="113" t="s">
        <v>105</v>
      </c>
      <c r="H26" s="114"/>
      <c r="I26" s="115"/>
    </row>
    <row r="27" spans="1:9" ht="15" customHeight="1">
      <c r="A27" s="102"/>
      <c r="B27" s="107" t="s">
        <v>37</v>
      </c>
      <c r="C27" s="103"/>
      <c r="D27" s="104"/>
      <c r="E27" s="128">
        <v>7191856</v>
      </c>
      <c r="F27" s="99"/>
      <c r="G27" s="116" t="s">
        <v>107</v>
      </c>
      <c r="H27" s="117"/>
      <c r="I27" s="118"/>
    </row>
    <row r="28" spans="1:9" ht="15" customHeight="1">
      <c r="A28" s="104" t="s">
        <v>38</v>
      </c>
      <c r="B28" s="100"/>
      <c r="C28" s="98"/>
      <c r="D28" s="108" t="s">
        <v>103</v>
      </c>
      <c r="E28" s="128">
        <f>SUM(E29:E48)</f>
        <v>22232898</v>
      </c>
      <c r="F28" s="99" t="s">
        <v>104</v>
      </c>
      <c r="G28" s="113"/>
      <c r="H28" s="114"/>
      <c r="I28" s="115"/>
    </row>
    <row r="29" spans="1:9" ht="15" customHeight="1">
      <c r="A29" s="104"/>
      <c r="B29" s="107" t="s">
        <v>39</v>
      </c>
      <c r="C29" s="98"/>
      <c r="D29" s="104"/>
      <c r="E29" s="128">
        <v>215974</v>
      </c>
      <c r="F29" s="99"/>
      <c r="G29" s="116" t="s">
        <v>40</v>
      </c>
      <c r="H29" s="117"/>
      <c r="I29" s="118"/>
    </row>
    <row r="30" spans="1:9" ht="15" customHeight="1">
      <c r="A30" s="104"/>
      <c r="B30" s="107" t="s">
        <v>21</v>
      </c>
      <c r="C30" s="98"/>
      <c r="D30" s="104"/>
      <c r="E30" s="128">
        <v>561805</v>
      </c>
      <c r="F30" s="99"/>
      <c r="G30" s="116" t="s">
        <v>41</v>
      </c>
      <c r="H30" s="117"/>
      <c r="I30" s="118"/>
    </row>
    <row r="31" spans="1:9" ht="15" customHeight="1">
      <c r="A31" s="104"/>
      <c r="B31" s="107" t="s">
        <v>102</v>
      </c>
      <c r="C31" s="98"/>
      <c r="D31" s="104"/>
      <c r="E31" s="128">
        <v>2452137</v>
      </c>
      <c r="F31" s="99"/>
      <c r="G31" s="116" t="s">
        <v>42</v>
      </c>
      <c r="H31" s="117"/>
      <c r="I31" s="118"/>
    </row>
    <row r="32" spans="1:9" ht="15" customHeight="1">
      <c r="A32" s="104"/>
      <c r="B32" s="107" t="s">
        <v>20</v>
      </c>
      <c r="C32" s="98"/>
      <c r="D32" s="104"/>
      <c r="E32" s="128">
        <v>2153759</v>
      </c>
      <c r="F32" s="99"/>
      <c r="G32" s="116" t="s">
        <v>108</v>
      </c>
      <c r="H32" s="117"/>
      <c r="I32" s="118"/>
    </row>
    <row r="33" spans="1:9" ht="15" customHeight="1">
      <c r="A33" s="104"/>
      <c r="B33" s="107" t="s">
        <v>43</v>
      </c>
      <c r="C33" s="98"/>
      <c r="D33" s="104"/>
      <c r="E33" s="128">
        <v>214304</v>
      </c>
      <c r="F33" s="99"/>
      <c r="G33" s="116" t="s">
        <v>72</v>
      </c>
      <c r="H33" s="117"/>
      <c r="I33" s="118"/>
    </row>
    <row r="34" spans="1:9" ht="15" customHeight="1">
      <c r="A34" s="104"/>
      <c r="B34" s="107" t="s">
        <v>1</v>
      </c>
      <c r="C34" s="98"/>
      <c r="D34" s="104"/>
      <c r="E34" s="128">
        <v>63027</v>
      </c>
      <c r="F34" s="99"/>
      <c r="G34" s="116" t="s">
        <v>109</v>
      </c>
      <c r="H34" s="117"/>
      <c r="I34" s="118"/>
    </row>
    <row r="35" spans="1:9" ht="15" customHeight="1">
      <c r="A35" s="104"/>
      <c r="B35" s="107" t="s">
        <v>44</v>
      </c>
      <c r="C35" s="98"/>
      <c r="D35" s="104"/>
      <c r="E35" s="128">
        <v>1803740</v>
      </c>
      <c r="F35" s="99"/>
      <c r="G35" s="116" t="s">
        <v>65</v>
      </c>
      <c r="H35" s="117"/>
      <c r="I35" s="118"/>
    </row>
    <row r="36" spans="1:9" ht="15" customHeight="1">
      <c r="A36" s="104"/>
      <c r="B36" s="107" t="s">
        <v>45</v>
      </c>
      <c r="C36" s="98"/>
      <c r="D36" s="104"/>
      <c r="E36" s="128">
        <v>2232801</v>
      </c>
      <c r="F36" s="99"/>
      <c r="G36" s="116" t="s">
        <v>46</v>
      </c>
      <c r="H36" s="117"/>
      <c r="I36" s="118"/>
    </row>
    <row r="37" spans="1:9" ht="15" customHeight="1">
      <c r="A37" s="104"/>
      <c r="B37" s="107" t="s">
        <v>47</v>
      </c>
      <c r="C37" s="98"/>
      <c r="D37" s="104"/>
      <c r="E37" s="128">
        <v>2183367</v>
      </c>
      <c r="F37" s="99"/>
      <c r="G37" s="116" t="s">
        <v>66</v>
      </c>
      <c r="H37" s="117"/>
      <c r="I37" s="118"/>
    </row>
    <row r="38" spans="1:9" ht="15" customHeight="1">
      <c r="A38" s="104"/>
      <c r="B38" s="107" t="s">
        <v>48</v>
      </c>
      <c r="C38" s="98"/>
      <c r="D38" s="104"/>
      <c r="E38" s="128">
        <v>999194</v>
      </c>
      <c r="F38" s="99"/>
      <c r="G38" s="116" t="s">
        <v>110</v>
      </c>
      <c r="H38" s="117"/>
      <c r="I38" s="118"/>
    </row>
    <row r="39" spans="1:9" ht="15" customHeight="1">
      <c r="A39" s="104"/>
      <c r="B39" s="107" t="s">
        <v>49</v>
      </c>
      <c r="C39" s="98"/>
      <c r="D39" s="104"/>
      <c r="E39" s="128">
        <v>91500</v>
      </c>
      <c r="F39" s="99"/>
      <c r="G39" s="116" t="s">
        <v>67</v>
      </c>
      <c r="H39" s="117"/>
      <c r="I39" s="118"/>
    </row>
    <row r="40" spans="1:9" ht="15" customHeight="1">
      <c r="A40" s="104"/>
      <c r="B40" s="107" t="s">
        <v>50</v>
      </c>
      <c r="C40" s="98"/>
      <c r="D40" s="104"/>
      <c r="E40" s="128">
        <v>890277</v>
      </c>
      <c r="F40" s="99"/>
      <c r="G40" s="116" t="s">
        <v>51</v>
      </c>
      <c r="H40" s="117"/>
      <c r="I40" s="118"/>
    </row>
    <row r="41" spans="1:9" ht="15" customHeight="1">
      <c r="A41" s="104"/>
      <c r="B41" s="107" t="s">
        <v>61</v>
      </c>
      <c r="C41" s="98"/>
      <c r="D41" s="104"/>
      <c r="E41" s="128">
        <v>86500</v>
      </c>
      <c r="F41" s="99"/>
      <c r="G41" s="116"/>
      <c r="H41" s="117"/>
      <c r="I41" s="118"/>
    </row>
    <row r="42" spans="1:9" ht="15" customHeight="1">
      <c r="A42" s="104"/>
      <c r="B42" s="107" t="s">
        <v>52</v>
      </c>
      <c r="C42" s="98"/>
      <c r="D42" s="104"/>
      <c r="E42" s="128">
        <v>2436000</v>
      </c>
      <c r="F42" s="99"/>
      <c r="G42" s="116" t="s">
        <v>73</v>
      </c>
      <c r="H42" s="117"/>
      <c r="I42" s="118"/>
    </row>
    <row r="43" spans="1:9" ht="15" customHeight="1">
      <c r="A43" s="104"/>
      <c r="B43" s="107" t="s">
        <v>53</v>
      </c>
      <c r="C43" s="98"/>
      <c r="D43" s="104"/>
      <c r="E43" s="128">
        <v>384480</v>
      </c>
      <c r="F43" s="99"/>
      <c r="G43" s="116" t="s">
        <v>54</v>
      </c>
      <c r="H43" s="117"/>
      <c r="I43" s="118"/>
    </row>
    <row r="44" spans="1:9" ht="15" customHeight="1">
      <c r="A44" s="104"/>
      <c r="B44" s="107" t="s">
        <v>55</v>
      </c>
      <c r="C44" s="98"/>
      <c r="D44" s="104"/>
      <c r="E44" s="128">
        <v>3858286</v>
      </c>
      <c r="F44" s="99"/>
      <c r="G44" s="116"/>
      <c r="H44" s="117"/>
      <c r="I44" s="118"/>
    </row>
    <row r="45" spans="1:9" ht="15" customHeight="1">
      <c r="A45" s="104"/>
      <c r="B45" s="107" t="s">
        <v>56</v>
      </c>
      <c r="C45" s="98"/>
      <c r="D45" s="104"/>
      <c r="E45" s="128">
        <v>49294</v>
      </c>
      <c r="F45" s="99"/>
      <c r="G45" s="116" t="s">
        <v>57</v>
      </c>
      <c r="H45" s="117"/>
      <c r="I45" s="118"/>
    </row>
    <row r="46" spans="1:9" ht="15" customHeight="1">
      <c r="A46" s="104"/>
      <c r="B46" s="107" t="s">
        <v>58</v>
      </c>
      <c r="C46" s="98"/>
      <c r="D46" s="104"/>
      <c r="E46" s="128">
        <v>164168</v>
      </c>
      <c r="F46" s="99"/>
      <c r="G46" s="116" t="s">
        <v>59</v>
      </c>
      <c r="H46" s="117"/>
      <c r="I46" s="118"/>
    </row>
    <row r="47" spans="1:9" ht="15" customHeight="1">
      <c r="A47" s="104"/>
      <c r="B47" s="107" t="s">
        <v>62</v>
      </c>
      <c r="C47" s="98"/>
      <c r="D47" s="104"/>
      <c r="E47" s="128">
        <v>162070</v>
      </c>
      <c r="F47" s="99"/>
      <c r="G47" s="116"/>
      <c r="H47" s="117"/>
      <c r="I47" s="118"/>
    </row>
    <row r="48" spans="1:9" ht="15" customHeight="1" thickBot="1">
      <c r="A48" s="110"/>
      <c r="B48" s="111" t="s">
        <v>23</v>
      </c>
      <c r="C48" s="112"/>
      <c r="D48" s="110"/>
      <c r="E48" s="129">
        <v>1230215</v>
      </c>
      <c r="F48" s="74"/>
      <c r="G48" s="122" t="s">
        <v>60</v>
      </c>
      <c r="H48" s="123"/>
      <c r="I48" s="124"/>
    </row>
    <row r="49" spans="1:9" ht="30" customHeight="1" thickTop="1">
      <c r="A49" s="14"/>
      <c r="B49" s="105" t="s">
        <v>25</v>
      </c>
      <c r="C49" s="105"/>
      <c r="D49" s="14"/>
      <c r="E49" s="130">
        <f>E18+E21+E28</f>
        <v>92708431</v>
      </c>
      <c r="F49" s="72"/>
      <c r="G49" s="125"/>
      <c r="H49" s="126"/>
      <c r="I49" s="127"/>
    </row>
    <row r="50" spans="1:9" ht="30" customHeight="1">
      <c r="A50" s="14"/>
      <c r="B50" s="105" t="s">
        <v>114</v>
      </c>
      <c r="C50" s="105"/>
      <c r="D50" s="71"/>
      <c r="E50" s="130">
        <f>D14-E49</f>
        <v>-2929870</v>
      </c>
      <c r="F50" s="72"/>
      <c r="G50" s="113"/>
      <c r="H50" s="114"/>
      <c r="I50" s="115"/>
    </row>
    <row r="51" ht="27" customHeight="1"/>
    <row r="52" ht="15" customHeight="1"/>
    <row r="53" ht="15" customHeight="1"/>
  </sheetData>
  <sheetProtection/>
  <mergeCells count="45">
    <mergeCell ref="G49:I49"/>
    <mergeCell ref="G50:I50"/>
    <mergeCell ref="G43:I43"/>
    <mergeCell ref="G44:I44"/>
    <mergeCell ref="G45:I45"/>
    <mergeCell ref="G46:I46"/>
    <mergeCell ref="G47:I47"/>
    <mergeCell ref="G48:I48"/>
    <mergeCell ref="G37:I37"/>
    <mergeCell ref="G38:I38"/>
    <mergeCell ref="G39:I39"/>
    <mergeCell ref="G40:I40"/>
    <mergeCell ref="G41:I41"/>
    <mergeCell ref="G42:I42"/>
    <mergeCell ref="G31:I31"/>
    <mergeCell ref="G32:I32"/>
    <mergeCell ref="G33:I33"/>
    <mergeCell ref="G34:I34"/>
    <mergeCell ref="G35:I35"/>
    <mergeCell ref="G36:I36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24:I24"/>
    <mergeCell ref="A1:I1"/>
    <mergeCell ref="A2:I2"/>
    <mergeCell ref="A3:I3"/>
    <mergeCell ref="A4:I4"/>
    <mergeCell ref="A5:I5"/>
    <mergeCell ref="G18:I18"/>
    <mergeCell ref="A7:I7"/>
    <mergeCell ref="D14:I14"/>
    <mergeCell ref="A16:I16"/>
    <mergeCell ref="A8:B8"/>
    <mergeCell ref="A17:C17"/>
    <mergeCell ref="D17:F17"/>
    <mergeCell ref="G17:I17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新道　学</dc:creator>
  <cp:keywords/>
  <dc:description/>
  <cp:lastModifiedBy>mab</cp:lastModifiedBy>
  <cp:lastPrinted>2019-06-12T11:42:02Z</cp:lastPrinted>
  <dcterms:created xsi:type="dcterms:W3CDTF">2003-05-29T12:06:50Z</dcterms:created>
  <dcterms:modified xsi:type="dcterms:W3CDTF">2019-06-12T11:44:53Z</dcterms:modified>
  <cp:category/>
  <cp:version/>
  <cp:contentType/>
  <cp:contentStatus/>
</cp:coreProperties>
</file>